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44" documentId="8_{41E8A7A2-9A30-45E8-89DD-C85639614971}" xr6:coauthVersionLast="47" xr6:coauthVersionMax="47" xr10:uidLastSave="{93FB7243-1692-4189-8719-A76B6864E48D}"/>
  <workbookProtection workbookAlgorithmName="SHA-512" workbookHashValue="FZO8DNW9zT7Kqsb7bVnLkNjytFX0isssOSkwXkBejeO+jra3+FtZn9C2nJBNBaROd9w6GtUUV93XO4Vaw/I+eA==" workbookSaltValue="Gc7aO3H4MLfqIlSYpFwbIA==" workbookSpinCount="100000" lockStructure="1"/>
  <bookViews>
    <workbookView xWindow="28680" yWindow="-120" windowWidth="29040" windowHeight="157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r:id="rId7"/>
    <sheet name="Benthic - M  Level 3" sheetId="56" r:id="rId8"/>
    <sheet name="Benthic - L&amp;R Level 1 &amp; 2" sheetId="52" state="hidden" r:id="rId9"/>
    <sheet name="Benthic - L&amp;R  Level 3" sheetId="53" state="hidden" r:id="rId10"/>
    <sheet name="Feed" sheetId="12"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37" l="1"/>
  <c r="J9" i="37"/>
  <c r="J10" i="37"/>
  <c r="J11" i="37"/>
  <c r="J12" i="37"/>
  <c r="J13" i="37"/>
  <c r="J14" i="37"/>
  <c r="J15" i="37"/>
  <c r="J16" i="37"/>
  <c r="J17" i="37"/>
  <c r="J18" i="37"/>
  <c r="J19" i="37"/>
  <c r="J20" i="37"/>
  <c r="J21" i="37"/>
  <c r="J22" i="37"/>
  <c r="J23" i="37"/>
  <c r="J24" i="37"/>
  <c r="J25" i="37"/>
  <c r="J26" i="37"/>
  <c r="J27" i="37"/>
  <c r="K8"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Z35" i="12"/>
  <c r="Z36" i="12"/>
  <c r="Z37" i="12"/>
  <c r="Z38" i="12"/>
  <c r="Z39" i="12"/>
  <c r="Z40" i="12"/>
  <c r="Z41" i="12"/>
  <c r="Z42" i="12"/>
  <c r="Z43" i="12"/>
  <c r="Z44" i="12"/>
  <c r="Z45" i="12"/>
  <c r="Z46" i="12"/>
  <c r="Z47" i="12"/>
  <c r="Z48" i="12"/>
  <c r="Z49" i="12"/>
  <c r="Z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A34" i="12"/>
  <c r="AA35" i="12"/>
  <c r="AA36" i="12"/>
  <c r="AA37" i="12"/>
  <c r="AA38" i="12"/>
  <c r="AA39" i="12"/>
  <c r="AA40" i="12"/>
  <c r="AA41" i="12"/>
  <c r="AA42" i="12"/>
  <c r="AA43" i="12"/>
  <c r="AA44" i="12"/>
  <c r="AA45" i="12"/>
  <c r="AA46" i="12"/>
  <c r="AA47" i="12"/>
  <c r="AA48" i="12"/>
  <c r="AA49" i="12"/>
  <c r="AA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Q7" i="17" s="1"/>
  <c r="O8" i="17"/>
  <c r="Q8" i="17" s="1"/>
  <c r="O9" i="17"/>
  <c r="Q9" i="17" s="1"/>
  <c r="N9" i="12"/>
  <c r="Q9" i="12"/>
  <c r="O6" i="17"/>
  <c r="Q6" i="17" s="1"/>
  <c r="O5" i="17"/>
  <c r="Q5" i="17" s="1"/>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W8" i="12" l="1"/>
  <c r="X8" i="12"/>
  <c r="X15" i="12"/>
  <c r="W15" i="12"/>
  <c r="W19" i="12"/>
  <c r="X19" i="12"/>
  <c r="W14" i="12"/>
  <c r="X14" i="12"/>
  <c r="W29" i="12"/>
  <c r="X29" i="12"/>
  <c r="W28" i="12"/>
  <c r="X28" i="12"/>
  <c r="W26" i="12"/>
  <c r="X26" i="12"/>
  <c r="X24" i="12"/>
  <c r="W24" i="12"/>
  <c r="W9" i="12"/>
  <c r="X9" i="12"/>
  <c r="X20" i="12"/>
  <c r="W20" i="12"/>
  <c r="X13" i="12"/>
  <c r="W13" i="12"/>
  <c r="X12" i="12"/>
  <c r="W12" i="12"/>
  <c r="W16" i="12"/>
  <c r="X16" i="12"/>
  <c r="W27" i="12"/>
  <c r="X27" i="12"/>
  <c r="W22" i="12"/>
  <c r="X22" i="12"/>
  <c r="W18" i="12"/>
  <c r="X18" i="12"/>
  <c r="X17" i="12"/>
  <c r="W17" i="12"/>
  <c r="W11" i="12"/>
  <c r="X11" i="12"/>
  <c r="X25" i="12"/>
  <c r="W25" i="12"/>
  <c r="X23" i="12"/>
  <c r="W23" i="12"/>
  <c r="W21" i="12"/>
  <c r="X21" i="12"/>
  <c r="W10" i="12"/>
  <c r="X10" i="12"/>
  <c r="L9" i="9"/>
  <c r="M9" i="9"/>
  <c r="K9" i="9"/>
  <c r="M8" i="9"/>
  <c r="K8" i="9"/>
  <c r="L8" i="9"/>
  <c r="M7" i="9"/>
  <c r="L7" i="9"/>
  <c r="K7" i="9"/>
  <c r="M6" i="9"/>
  <c r="K6" i="9"/>
  <c r="L6" i="9"/>
  <c r="K6" i="37"/>
  <c r="J6" i="37"/>
  <c r="W5" i="12"/>
  <c r="X5" i="12"/>
  <c r="J5" i="37"/>
  <c r="K5" i="37"/>
  <c r="L5" i="9"/>
  <c r="M5" i="9" s="1"/>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S6" i="12" l="1"/>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U6"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V5" i="12" l="1"/>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<sst xmlns="http://schemas.openxmlformats.org/spreadsheetml/2006/main" count="14363" uniqueCount="1945">
  <si>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</si>
  <si>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</si>
  <si>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</si>
  <si>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</si>
  <si>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</si>
  <si>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</si>
  <si>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</si>
  <si>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</si>
  <si>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</si>
  <si>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</si>
  <si>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</si>
  <si>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</si>
  <si>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</si>
  <si>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</si>
  <si>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</si>
  <si>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</si>
  <si>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</si>
  <si>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</si>
  <si>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</si>
  <si>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</si>
  <si>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</si>
  <si>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</si>
  <si>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</si>
  <si>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</si>
  <si>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</si>
  <si>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</si>
  <si>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</si>
  <si>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</si>
  <si>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</si>
  <si>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</si>
  <si>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</si>
  <si>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</si>
  <si>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</si>
  <si>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</si>
  <si>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</si>
  <si>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</si>
  <si>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</si>
  <si>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</si>
  <si>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</si>
  <si>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</si>
  <si>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</si>
  <si>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</si>
  <si>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</si>
  <si>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</si>
  <si>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</si>
  <si>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</si>
  <si>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</si>
  <si>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</si>
  <si>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</si>
  <si>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</si>
  <si>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</si>
  <si>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</si>
  <si>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</si>
  <si>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</si>
  <si>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</si>
  <si>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</si>
  <si>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</si>
  <si>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</si>
  <si>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</si>
  <si>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</si>
  <si>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</si>
  <si>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</si>
  <si>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</si>
  <si>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</si>
  <si>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</si>
  <si>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</si>
  <si>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</si>
  <si>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</si>
  <si>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</si>
  <si>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</si>
  <si>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</si>
  <si>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</si>
  <si>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</si>
  <si>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</si>
  <si>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</si>
  <si>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</si>
  <si>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</si>
  <si>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</si>
  <si>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</si>
  <si>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</si>
  <si>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</si>
  <si>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</si>
  <si>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</si>
  <si>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</si>
  <si>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</si>
  <si>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</si>
  <si>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</si>
  <si>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</si>
  <si>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</si>
  <si>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</si>
  <si>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</si>
  <si>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</si>
  <si>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</si>
  <si>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</si>
  <si>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</si>
  <si>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</si>
  <si>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</si>
  <si>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</si>
  <si>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</si>
  <si>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</si>
  <si>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</si>
  <si>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</si>
  <si>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</si>
  <si>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</si>
  <si>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</si>
  <si>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</si>
  <si>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</si>
  <si>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</si>
  <si>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</si>
  <si>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</si>
  <si>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</si>
  <si>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</si>
  <si>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</si>
  <si>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</si>
  <si>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</si>
  <si>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</si>
  <si>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</si>
  <si>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</si>
  <si>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</si>
  <si>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</si>
  <si>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</si>
  <si>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</si>
  <si>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</si>
  <si>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</si>
  <si>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</si>
  <si>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</si>
  <si>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</si>
  <si>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</si>
  <si>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</si>
  <si>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</si>
  <si>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</si>
  <si>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</si>
  <si>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</si>
  <si>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</si>
  <si>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</si>
  <si>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</si>
  <si>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</si>
  <si>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</si>
  <si>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</si>
  <si>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</si>
  <si>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</si>
  <si>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</si>
  <si>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</si>
  <si>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</si>
  <si>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</si>
  <si>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</si>
  <si>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</si>
  <si>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</si>
  <si>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</si>
  <si>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</si>
  <si>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</si>
  <si>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</si>
  <si>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</si>
  <si>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</si>
  <si>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</si>
  <si>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</si>
  <si>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</si>
  <si>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</si>
  <si>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</si>
  <si>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</si>
  <si>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</si>
  <si>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</si>
  <si>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</si>
  <si>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</si>
  <si>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</si>
  <si>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</si>
  <si>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</si>
  <si>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</si>
  <si>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</si>
  <si>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</si>
  <si>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</si>
  <si>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</si>
  <si>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</si>
  <si>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</si>
  <si>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</si>
  <si>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</si>
  <si>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</si>
  <si>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</si>
  <si>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</si>
  <si>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</si>
  <si>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</si>
  <si>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</si>
  <si>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</si>
  <si>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</si>
  <si>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</si>
  <si>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</si>
  <si>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</si>
  <si>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</si>
  <si>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</si>
  <si>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</si>
  <si>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</si>
  <si>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</si>
  <si>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</si>
  <si>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</si>
  <si>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</si>
  <si>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</si>
  <si>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</si>
  <si>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</si>
  <si>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</si>
  <si>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</si>
  <si>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</si>
  <si>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</si>
  <si>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</si>
  <si>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</si>
  <si>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</si>
  <si>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</si>
  <si>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</si>
  <si>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</si>
  <si>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</si>
  <si>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</si>
  <si>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</si>
  <si>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</si>
  <si>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</si>
  <si>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</si>
  <si>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</si>
  <si>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</si>
  <si>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</si>
  <si>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</si>
  <si>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</si>
  <si>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</si>
  <si>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</si>
  <si>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</si>
  <si>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</si>
  <si>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</si>
  <si>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</si>
  <si>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</si>
  <si>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</si>
  <si>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</si>
  <si>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</si>
  <si>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</si>
  <si>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</si>
  <si>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</si>
  <si>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</si>
  <si>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</si>
  <si>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</si>
  <si>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</si>
  <si>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</si>
  <si>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</si>
  <si>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</si>
  <si>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</si>
  <si>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</si>
  <si>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</si>
  <si>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</si>
  <si>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</si>
  <si>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</si>
  <si>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</si>
  <si>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</si>
  <si>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</si>
  <si>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</si>
  <si>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</si>
  <si>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</si>
  <si>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</si>
  <si>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</si>
  <si>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</si>
  <si>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</si>
  <si>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</si>
  <si>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</si>
  <si>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</si>
  <si>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</si>
  <si>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</si>
  <si>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</si>
  <si>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</si>
  <si>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</si>
  <si>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</si>
  <si>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</si>
  <si>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</si>
  <si>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</si>
  <si>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</si>
  <si>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</si>
  <si>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</si>
  <si>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</si>
  <si>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</si>
  <si>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</si>
  <si>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</si>
  <si>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</si>
  <si>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</si>
  <si>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</si>
  <si>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</si>
  <si>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</si>
  <si>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</si>
  <si>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</si>
  <si>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</si>
  <si>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</si>
  <si>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</si>
  <si>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</si>
  <si>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</si>
  <si>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</si>
  <si>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</si>
  <si>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</si>
  <si>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</si>
  <si>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</si>
  <si>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</si>
  <si>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</si>
  <si>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</si>
  <si>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</si>
  <si>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</si>
  <si>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</si>
  <si>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</si>
  <si>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</si>
  <si>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</si>
  <si>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</si>
  <si>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</si>
  <si>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</si>
  <si>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</si>
  <si>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</si>
  <si>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</si>
  <si>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</si>
  <si>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</si>
  <si>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</si>
  <si>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</si>
  <si>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</si>
  <si>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</si>
  <si>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</si>
  <si>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</si>
  <si>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</si>
  <si>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</si>
  <si>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</si>
  <si>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</si>
  <si>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</si>
  <si>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</si>
  <si>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</si>
  <si>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</si>
  <si>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</si>
  <si>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</si>
  <si>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</si>
  <si>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</si>
  <si>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</si>
  <si>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</si>
  <si>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</si>
  <si>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</si>
  <si>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</si>
  <si>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</si>
  <si>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</si>
  <si>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</si>
  <si>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</si>
  <si>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</si>
  <si>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</si>
  <si>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</si>
  <si>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</si>
  <si>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</si>
  <si>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</si>
  <si>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</si>
  <si>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</si>
  <si>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</si>
  <si>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</si>
  <si>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</si>
  <si>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</si>
  <si>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</si>
  <si>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</si>
  <si>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</si>
  <si>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</si>
  <si>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</si>
  <si>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</si>
  <si>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</si>
  <si>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</si>
  <si>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</si>
  <si>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</si>
  <si>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</si>
  <si>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</si>
  <si>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</si>
  <si>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</si>
  <si>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</si>
  <si>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</si>
  <si>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</si>
  <si>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</si>
  <si>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</si>
  <si>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</si>
  <si>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</si>
  <si>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</si>
  <si>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</si>
  <si>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</si>
  <si>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</si>
  <si>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</si>
  <si>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</si>
  <si>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</si>
  <si>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</si>
  <si>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</si>
  <si>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</si>
  <si>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</si>
  <si>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</si>
  <si>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</si>
  <si>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</si>
  <si>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</si>
  <si>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</si>
  <si>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</si>
  <si>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</si>
  <si>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</si>
  <si>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</si>
  <si>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</si>
  <si>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</si>
  <si>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</si>
  <si>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</si>
  <si>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</si>
  <si>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</si>
  <si>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</si>
  <si>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</si>
  <si>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</si>
  <si>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</si>
  <si>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</si>
  <si>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</si>
  <si>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</si>
  <si>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</si>
  <si>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</si>
  <si>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</si>
  <si>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</si>
  <si>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</si>
  <si>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</si>
  <si>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</si>
  <si>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</si>
  <si>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</si>
  <si>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</si>
  <si>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</si>
  <si>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</si>
  <si>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</si>
  <si>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</si>
  <si>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</si>
  <si>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</si>
  <si>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</si>
  <si>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</si>
  <si>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</si>
  <si>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</si>
  <si>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</si>
  <si>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</si>
  <si>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</si>
  <si>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</si>
  <si>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</si>
  <si>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</si>
  <si>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</si>
  <si>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</si>
  <si>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</si>
  <si>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</si>
  <si>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</si>
  <si>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</si>
  <si>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</si>
  <si>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</si>
  <si>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</si>
  <si>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</si>
  <si>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</si>
  <si>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</si>
  <si>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</si>
  <si>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</si>
  <si>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</si>
  <si>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</si>
  <si>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</si>
  <si>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</si>
  <si>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</si>
  <si>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</si>
  <si>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</si>
  <si>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</si>
  <si>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</si>
  <si>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</si>
  <si>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</si>
  <si>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</si>
  <si>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</si>
  <si>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</si>
  <si>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</si>
  <si>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</si>
  <si>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</si>
  <si>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</si>
  <si>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</si>
  <si>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</si>
  <si>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</si>
  <si>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</si>
  <si>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</si>
  <si>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</si>
  <si>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</si>
  <si>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</si>
  <si>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</si>
  <si>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</si>
  <si>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</si>
  <si>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</si>
  <si>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</si>
  <si>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</si>
  <si>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</si>
  <si>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</si>
  <si>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</si>
  <si>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</si>
  <si>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</si>
  <si>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</si>
  <si>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</si>
  <si>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</si>
  <si>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</si>
  <si>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</si>
  <si>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</si>
  <si>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</si>
  <si>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</si>
  <si>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</si>
  <si>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</si>
  <si>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</si>
  <si>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</si>
  <si>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</si>
  <si>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</si>
  <si>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</si>
  <si>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</si>
  <si>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</si>
  <si>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</si>
  <si>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</si>
  <si>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</si>
  <si>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</si>
  <si>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</si>
  <si>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</si>
  <si>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</si>
  <si>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</si>
  <si>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</si>
  <si>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</si>
  <si>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</si>
  <si>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</si>
  <si>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</si>
  <si>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</si>
  <si>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</si>
  <si>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</si>
  <si>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</si>
  <si>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</si>
  <si>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</si>
  <si>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</si>
  <si>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</si>
  <si>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</si>
  <si>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</si>
  <si>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</si>
  <si>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</si>
  <si>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</si>
  <si>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</si>
  <si>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</si>
  <si>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</si>
  <si>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</si>
  <si>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</si>
  <si>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</si>
  <si>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</si>
  <si>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</si>
  <si>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</si>
  <si>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</si>
  <si>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</si>
  <si>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</si>
  <si>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</si>
  <si>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</si>
  <si>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</si>
  <si>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</si>
  <si>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</si>
  <si>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</si>
  <si>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</si>
  <si>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</si>
  <si>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</si>
  <si>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</si>
  <si>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</si>
  <si>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</si>
  <si>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</si>
  <si>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</si>
  <si>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</si>
  <si>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</si>
  <si>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</si>
  <si>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</si>
  <si>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</si>
  <si>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</si>
  <si>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</si>
  <si>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</si>
  <si>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</si>
  <si>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</si>
  <si>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</si>
  <si>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</si>
  <si>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</si>
  <si>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</si>
  <si>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</si>
  <si>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</si>
  <si>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</si>
  <si>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</si>
  <si>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</si>
  <si>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</si>
  <si>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</si>
  <si>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</si>
  <si>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</si>
  <si>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</si>
  <si>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</si>
  <si>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</si>
  <si>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</si>
  <si>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</si>
  <si>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</si>
  <si>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</si>
  <si>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</si>
  <si>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</si>
  <si>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</si>
  <si>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</si>
  <si>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</si>
  <si>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</si>
  <si>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</si>
  <si>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</si>
  <si>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</si>
  <si>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</si>
  <si>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</si>
  <si>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</si>
  <si>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</si>
  <si>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</si>
  <si>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</si>
  <si>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</si>
  <si>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</si>
  <si>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</si>
  <si>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</si>
  <si>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</si>
  <si>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</si>
  <si>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</si>
  <si>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</si>
  <si>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</si>
  <si>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</si>
  <si>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</si>
  <si>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</si>
  <si>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</si>
  <si>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</si>
  <si>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</si>
  <si>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</si>
  <si>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</si>
  <si>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</si>
  <si>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</si>
  <si>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</si>
  <si>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</si>
  <si>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</si>
  <si>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</si>
  <si>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</si>
  <si>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</si>
  <si>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</si>
  <si>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</si>
  <si>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</si>
  <si>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</si>
  <si>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</si>
  <si>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</si>
  <si>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</si>
  <si>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</si>
  <si>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</si>
  <si>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</si>
  <si>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</si>
  <si>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</si>
  <si>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</si>
  <si>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</si>
  <si>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</si>
  <si>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</si>
  <si>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</si>
  <si>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</si>
  <si>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</si>
  <si>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</si>
  <si>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</si>
  <si>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</si>
  <si>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</si>
  <si>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</si>
  <si>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</si>
  <si>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</si>
  <si>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</si>
  <si>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</si>
  <si>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</si>
  <si>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</si>
  <si>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</si>
  <si>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</si>
  <si>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</si>
  <si>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</si>
  <si>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</si>
  <si>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</si>
  <si>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</si>
  <si>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</si>
  <si>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</si>
  <si>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</si>
  <si>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</si>
  <si>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</si>
  <si>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</si>
  <si>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</si>
  <si>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</si>
  <si>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</si>
  <si>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</si>
  <si>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</si>
  <si>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</si>
  <si>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</si>
  <si>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</si>
  <si>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</si>
  <si>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</si>
  <si>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</si>
  <si>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</si>
  <si>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</si>
  <si>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</si>
  <si>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</si>
  <si>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</si>
  <si>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</si>
  <si>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</si>
  <si>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</si>
  <si>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</si>
  <si>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</si>
  <si>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</si>
  <si>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</si>
  <si>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</si>
  <si>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</si>
  <si>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</si>
  <si>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</si>
  <si>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</si>
  <si>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</si>
  <si>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</si>
  <si>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</si>
  <si>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</si>
  <si>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</si>
  <si>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</si>
  <si>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</si>
  <si>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</si>
  <si>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</si>
  <si>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</si>
  <si>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</si>
  <si>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</si>
  <si>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</si>
  <si>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</si>
  <si>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</si>
  <si>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</si>
  <si>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</si>
  <si>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</si>
  <si>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</si>
  <si>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</si>
  <si>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</si>
  <si>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</si>
  <si>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</si>
  <si>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</si>
  <si>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</si>
  <si>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</si>
  <si>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</si>
  <si>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</si>
  <si>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</si>
  <si>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</si>
  <si>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</si>
  <si>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</si>
  <si>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</si>
  <si>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</si>
  <si>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</si>
  <si>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</si>
  <si>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</si>
  <si>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</si>
  <si>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</si>
  <si>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</si>
  <si>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</si>
  <si>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</si>
  <si>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</si>
  <si>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</si>
  <si>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</si>
  <si>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</si>
  <si>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</si>
  <si>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</si>
  <si>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</si>
  <si>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</si>
  <si>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</si>
  <si>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</si>
  <si>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</si>
  <si>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</si>
  <si>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</si>
  <si>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</si>
  <si>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</si>
  <si>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</si>
  <si>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</si>
  <si>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</si>
  <si>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</si>
  <si>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</si>
  <si>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</si>
  <si>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</si>
  <si>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</si>
  <si>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</si>
  <si>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</si>
  <si>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</si>
  <si>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</si>
  <si>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</si>
  <si>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</si>
  <si>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</si>
  <si>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</si>
  <si>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</si>
  <si>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</si>
  <si>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</si>
  <si>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</si>
  <si>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</si>
  <si>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</si>
  <si>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</si>
  <si>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</si>
  <si>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</si>
  <si>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</si>
  <si>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</si>
  <si>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</si>
  <si>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</si>
  <si>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</si>
  <si>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</si>
  <si>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</si>
  <si>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</si>
  <si>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</si>
  <si>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</si>
  <si>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</si>
  <si>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</si>
  <si>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</si>
  <si>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</si>
  <si>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</si>
  <si>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</si>
  <si>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</si>
  <si>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</si>
  <si>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</si>
  <si>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</si>
  <si>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</si>
  <si>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</si>
  <si>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</si>
  <si>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</si>
  <si>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</si>
  <si>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</si>
  <si>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</si>
  <si>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</si>
  <si>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</si>
  <si>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</si>
  <si>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</si>
  <si>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</si>
  <si>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</si>
  <si>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</si>
  <si>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</si>
  <si>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</si>
  <si>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</si>
  <si>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</si>
  <si>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</si>
  <si>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</si>
  <si>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</si>
  <si>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</si>
  <si>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</si>
  <si>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</si>
  <si>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</si>
  <si>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</si>
  <si>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</si>
  <si>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</si>
  <si>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</si>
  <si>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</si>
  <si>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</si>
  <si>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</si>
  <si>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</si>
  <si>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</si>
  <si>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</si>
  <si>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</si>
  <si>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</si>
  <si>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</si>
  <si>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</si>
  <si>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</si>
  <si>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</si>
  <si>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</si>
  <si>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</si>
  <si>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</si>
  <si>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</si>
  <si>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</si>
  <si>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</si>
  <si>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</si>
  <si>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</si>
  <si>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</si>
  <si>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</si>
  <si>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</si>
  <si>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</si>
  <si>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</si>
  <si>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</si>
  <si>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</si>
  <si>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</si>
  <si>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</si>
  <si>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</si>
  <si>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</si>
  <si>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</si>
  <si>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</si>
  <si>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</si>
  <si>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</si>
  <si>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</si>
  <si>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</si>
  <si>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</si>
  <si>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</si>
  <si>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</si>
  <si>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</si>
  <si>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</si>
  <si>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</si>
  <si>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</si>
  <si>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</si>
  <si>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</si>
  <si>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</si>
  <si>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</si>
  <si>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</si>
  <si>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</si>
  <si>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</si>
  <si>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</si>
  <si>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</si>
  <si>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</si>
  <si>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</si>
  <si>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</si>
  <si>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</si>
  <si>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</si>
  <si>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</si>
  <si>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</si>
  <si>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</si>
  <si>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</si>
  <si>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</si>
  <si>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</si>
  <si>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</si>
  <si>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</si>
  <si>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</si>
  <si>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</si>
  <si>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</si>
  <si>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</si>
  <si>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</si>
  <si>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</si>
  <si>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</si>
  <si>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</si>
  <si>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</si>
  <si>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</si>
  <si>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</si>
  <si>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</si>
  <si>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</si>
  <si>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</si>
  <si>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</si>
  <si>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</si>
  <si>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</si>
  <si>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</si>
  <si>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</si>
  <si>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</si>
  <si>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</si>
  <si>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</si>
  <si>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</si>
  <si>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</si>
  <si>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</si>
  <si>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</si>
  <si>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</si>
  <si>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</si>
  <si>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</si>
  <si>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</si>
  <si>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</si>
  <si>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</si>
  <si>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</si>
  <si>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</si>
  <si>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</si>
  <si>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</si>
  <si>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</si>
  <si>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</si>
  <si>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</si>
  <si>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</si>
  <si>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</si>
  <si>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</si>
  <si>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</si>
  <si>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</si>
  <si>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</si>
  <si>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</si>
  <si>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</si>
  <si>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</si>
  <si>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</si>
  <si>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</si>
  <si>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</si>
  <si>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</si>
  <si>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</si>
  <si>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</si>
  <si>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</si>
  <si>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</si>
  <si>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</si>
  <si>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</si>
  <si>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</si>
  <si>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</si>
  <si>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</si>
  <si>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</si>
  <si>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</si>
  <si>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</si>
  <si>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</si>
  <si>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</si>
  <si>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</si>
  <si>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</si>
  <si>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</si>
  <si>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</si>
  <si>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</si>
  <si>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</si>
  <si>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</si>
  <si>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</si>
  <si>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</si>
  <si>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</si>
  <si>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</si>
  <si>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</si>
  <si>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</si>
  <si>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</si>
  <si>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</si>
  <si>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</si>
  <si>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</si>
  <si>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</si>
  <si>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</si>
  <si>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</si>
  <si>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</si>
  <si>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</si>
  <si>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</si>
  <si>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</si>
  <si>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</si>
  <si>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</si>
  <si>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</si>
  <si>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</si>
  <si>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</si>
  <si>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</si>
  <si>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</si>
  <si>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</si>
  <si>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</si>
  <si>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</si>
  <si>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</si>
  <si>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</si>
  <si>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</si>
  <si>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</si>
  <si>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</si>
  <si>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</si>
  <si>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</si>
  <si>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</si>
  <si>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</si>
  <si>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</si>
  <si>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</si>
  <si>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</si>
  <si>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</si>
  <si>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</si>
  <si>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</si>
  <si>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</si>
  <si>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</si>
  <si>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</si>
  <si>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</si>
  <si>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</si>
  <si>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</si>
  <si>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</si>
  <si>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</si>
  <si>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</si>
  <si>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</si>
  <si>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</si>
  <si>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</si>
  <si>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</si>
  <si>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</si>
  <si>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</si>
  <si>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</si>
  <si>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</si>
  <si>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</si>
  <si>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</si>
  <si>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</si>
  <si>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</si>
  <si>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</si>
  <si>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</si>
  <si>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</si>
  <si>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</si>
  <si>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</si>
  <si>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</si>
  <si>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</si>
  <si>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</si>
  <si>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</si>
  <si>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</si>
  <si>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</si>
  <si>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</si>
  <si>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</si>
  <si>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</si>
  <si>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</si>
  <si>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</si>
  <si>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</si>
  <si>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</si>
  <si>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</si>
  <si>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</si>
  <si>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</si>
  <si>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</si>
  <si>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</si>
  <si>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</si>
  <si>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</si>
  <si>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</si>
  <si>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</si>
  <si>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</si>
  <si>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</si>
  <si>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</si>
  <si>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</si>
  <si>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</si>
  <si>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</si>
  <si>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</si>
  <si>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</si>
  <si>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</si>
  <si>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</si>
  <si>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</si>
  <si>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</si>
  <si>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</si>
  <si>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</si>
  <si>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</si>
  <si>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</si>
  <si>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</si>
  <si>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</si>
  <si>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</si>
  <si>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</si>
  <si>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</si>
  <si>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</si>
  <si>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</si>
  <si>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</si>
  <si>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</si>
  <si>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</si>
  <si>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</si>
  <si>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</si>
  <si>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</si>
  <si>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</si>
  <si>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</si>
  <si>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</si>
  <si>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</si>
  <si>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</si>
  <si>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</si>
  <si>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</si>
  <si>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</si>
  <si>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</si>
  <si>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</si>
  <si>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</si>
  <si>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</si>
  <si>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</si>
  <si>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</si>
  <si>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</si>
  <si>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</si>
  <si>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</si>
  <si>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</si>
  <si>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</si>
  <si>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</si>
  <si>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</si>
  <si>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</si>
  <si>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</si>
  <si>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</si>
  <si>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</si>
  <si>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</si>
  <si>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</si>
  <si>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</si>
  <si>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</si>
  <si>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</si>
  <si>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</si>
  <si>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</si>
  <si>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</si>
  <si>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</si>
  <si>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</si>
  <si>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</si>
  <si>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</si>
  <si>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</si>
  <si>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</si>
  <si>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</si>
  <si>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</si>
  <si>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</si>
  <si>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</si>
  <si>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</si>
  <si>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</si>
  <si>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</si>
  <si>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</si>
  <si>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</si>
  <si>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</si>
  <si>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</si>
  <si>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</si>
  <si>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</si>
  <si>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</si>
  <si>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</si>
  <si>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</si>
  <si>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</si>
  <si>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</si>
  <si>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</si>
  <si>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</si>
  <si>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</si>
  <si>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</si>
  <si>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</si>
  <si>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</si>
  <si>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</si>
  <si>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</si>
  <si>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</si>
  <si>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</si>
  <si>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</si>
  <si>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</si>
  <si>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</si>
  <si>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</si>
  <si>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</si>
  <si>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</si>
  <si>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</si>
  <si>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</si>
  <si>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</si>
  <si>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</si>
  <si>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</si>
  <si>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</si>
  <si>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</si>
  <si>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</si>
  <si>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</si>
  <si>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</si>
  <si>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</si>
  <si>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</si>
  <si>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</si>
  <si>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</si>
  <si>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</si>
  <si>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</si>
  <si>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</si>
  <si>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</si>
  <si>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</si>
  <si>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</si>
  <si>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</si>
  <si>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</si>
  <si>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</si>
  <si>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</si>
  <si>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</si>
  <si>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</si>
  <si>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</si>
  <si>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</si>
  <si>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</si>
  <si>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</si>
  <si>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</si>
  <si>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</si>
  <si>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</si>
  <si>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</si>
  <si>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</si>
  <si>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</si>
  <si>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</si>
  <si>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</si>
  <si>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</si>
  <si>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</si>
  <si>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</si>
  <si>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</si>
  <si>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</si>
  <si>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</si>
  <si>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</si>
  <si>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</si>
  <si>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</si>
  <si>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</si>
  <si>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</si>
  <si>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</si>
  <si>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</si>
  <si>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</si>
  <si>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</si>
  <si>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</si>
  <si>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</si>
  <si>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</si>
  <si>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</si>
  <si>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</si>
  <si>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</si>
  <si>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</si>
  <si>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</si>
  <si>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</si>
  <si>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</si>
  <si>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</si>
  <si>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</si>
  <si>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</si>
  <si>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</si>
  <si>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</si>
  <si>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</si>
  <si>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</si>
  <si>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</si>
  <si>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</si>
  <si>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</si>
  <si>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</si>
  <si>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</si>
  <si>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</si>
  <si>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</si>
  <si>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</si>
  <si>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</si>
  <si>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</si>
  <si>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</si>
  <si>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</si>
  <si>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</si>
  <si>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</si>
  <si>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</si>
  <si>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</si>
  <si>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</si>
  <si>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</si>
  <si>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</si>
  <si>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</si>
  <si>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</si>
  <si>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</si>
  <si>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</si>
  <si>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</si>
  <si>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</si>
  <si>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</si>
  <si>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</si>
  <si>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</si>
  <si>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</si>
  <si>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</si>
  <si>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</si>
  <si>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</si>
  <si>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</si>
  <si>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</si>
  <si>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</si>
  <si>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</si>
  <si>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</si>
  <si>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</si>
  <si>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</si>
  <si>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</si>
  <si>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</si>
  <si>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</si>
  <si>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</si>
  <si>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</si>
  <si>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</si>
  <si>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</si>
  <si>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</si>
  <si>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</si>
  <si>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</si>
  <si>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</si>
  <si>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</si>
  <si>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</si>
  <si>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</si>
  <si>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</si>
  <si>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</si>
  <si>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</si>
  <si>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</si>
  <si>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</si>
  <si>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</si>
  <si>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</si>
  <si>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</si>
  <si>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</si>
  <si>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</si>
  <si>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</si>
  <si>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</si>
  <si>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</si>
  <si>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</si>
  <si>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</si>
  <si>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</si>
  <si>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</si>
  <si>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</si>
  <si>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</si>
  <si>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</si>
  <si>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</si>
  <si>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</si>
  <si>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</si>
  <si>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</si>
  <si>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</si>
  <si>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</si>
  <si>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</si>
  <si>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</si>
  <si>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</si>
  <si>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</si>
  <si>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</si>
  <si>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</si>
  <si>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</si>
  <si>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</si>
  <si>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</si>
  <si>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</si>
  <si>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</si>
  <si>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</si>
  <si>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</si>
  <si>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</si>
  <si>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</si>
  <si>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</si>
  <si>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</si>
  <si>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</si>
  <si>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</si>
  <si>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</si>
  <si>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</si>
  <si>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</si>
  <si>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</si>
  <si>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</si>
  <si>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</si>
  <si>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</si>
  <si>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</si>
  <si>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</si>
  <si>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</si>
  <si>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</si>
  <si>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</si>
  <si>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</si>
  <si>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</si>
  <si>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</si>
  <si>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</si>
  <si>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</si>
  <si>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</si>
  <si>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</si>
  <si>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</si>
  <si>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</si>
  <si>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</si>
  <si>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</si>
  <si>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</si>
  <si>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</si>
  <si>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</si>
  <si>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</si>
  <si>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</si>
  <si>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</si>
  <si>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</si>
  <si>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</si>
  <si>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</si>
  <si>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</si>
  <si>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</si>
  <si>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</si>
  <si>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</si>
  <si>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</si>
  <si>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</si>
  <si>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</si>
  <si>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</si>
  <si>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</si>
  <si>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</si>
  <si>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</si>
  <si>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</si>
  <si>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</si>
  <si>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</si>
  <si>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</si>
  <si>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</si>
  <si>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</si>
  <si>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</si>
  <si>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</si>
  <si>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</si>
  <si>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</si>
  <si>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</si>
  <si>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</si>
  <si>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</si>
  <si>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</si>
  <si>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</si>
  <si>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</si>
  <si>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</si>
  <si>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</si>
  <si>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</si>
  <si>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</si>
  <si>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</si>
  <si>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</si>
  <si>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</si>
  <si>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</si>
  <si>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</si>
  <si>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</si>
  <si>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</si>
  <si>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</si>
  <si>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</si>
  <si>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</si>
  <si>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</si>
  <si>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</si>
  <si>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</si>
  <si>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</si>
  <si>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</si>
  <si>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</si>
  <si>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</si>
  <si>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</si>
  <si>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</si>
  <si>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</si>
  <si>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</si>
  <si>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</si>
  <si>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</si>
  <si>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</si>
  <si>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</si>
  <si>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</si>
  <si>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</si>
  <si>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</si>
  <si>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</si>
  <si>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</si>
  <si>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</si>
  <si>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</si>
  <si>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</si>
  <si>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</si>
  <si>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</si>
  <si>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</si>
  <si>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</si>
  <si>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</si>
  <si>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</si>
  <si>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</si>
  <si>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</si>
  <si>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</si>
  <si>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</si>
  <si>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</si>
  <si>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</si>
  <si>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</si>
  <si>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</si>
  <si>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</si>
  <si>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</si>
  <si>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</si>
  <si>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</si>
  <si>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</si>
  <si>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</si>
  <si>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</si>
  <si>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</si>
  <si>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</si>
  <si>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</si>
  <si>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</si>
  <si>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</si>
  <si>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</si>
  <si>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</si>
  <si>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</si>
  <si>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</si>
  <si>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</si>
  <si>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</si>
  <si>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</si>
  <si>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</si>
  <si>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</si>
  <si>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</si>
  <si>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</si>
  <si>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</si>
  <si>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</si>
  <si>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</si>
  <si>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</si>
  <si>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</si>
  <si>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</si>
  <si>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</si>
  <si>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</si>
  <si>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</si>
  <si>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</si>
  <si>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</si>
  <si>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</si>
  <si>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</si>
  <si>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</si>
  <si>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</si>
  <si>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</si>
  <si>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</si>
  <si>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</si>
  <si>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</si>
  <si>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</si>
  <si>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</si>
  <si>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</si>
  <si>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</si>
  <si>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</si>
  <si>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</si>
  <si>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</si>
  <si>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</si>
  <si>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</si>
  <si>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</si>
  <si>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</si>
  <si>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</si>
  <si>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</si>
  <si>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</si>
  <si>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</si>
  <si>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</si>
  <si>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</si>
  <si>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</si>
  <si>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</si>
  <si>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</si>
  <si>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</si>
  <si>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</si>
  <si>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</si>
  <si>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</si>
  <si>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</si>
  <si>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</si>
  <si>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</si>
  <si>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</si>
  <si>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</si>
  <si>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</si>
  <si>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</si>
  <si>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</si>
  <si>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</si>
  <si>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</si>
  <si>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</si>
  <si>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</si>
  <si>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</si>
  <si>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</si>
  <si>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</si>
  <si>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</si>
  <si>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</si>
  <si>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</si>
  <si>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</si>
  <si>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</si>
  <si>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</si>
  <si>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</si>
  <si>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</si>
  <si>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</si>
  <si>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</si>
  <si>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</si>
  <si>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</si>
  <si>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</si>
  <si>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</si>
  <si>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</si>
  <si>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</si>
  <si>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</si>
  <si>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</si>
  <si>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</si>
  <si>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</si>
  <si>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</si>
  <si>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</si>
  <si>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</si>
  <si>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</si>
  <si>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</si>
  <si>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</si>
  <si>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</si>
  <si>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</si>
  <si>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</si>
  <si>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</si>
  <si>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</si>
  <si>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</si>
  <si>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</si>
  <si>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</si>
  <si>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</si>
  <si>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</si>
  <si>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</si>
  <si>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</si>
  <si>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</si>
  <si>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</si>
  <si>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</si>
  <si>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</si>
  <si>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</si>
  <si>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</si>
  <si>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</si>
  <si>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</si>
  <si>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</si>
  <si>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</si>
  <si>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</si>
  <si>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</si>
  <si>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</si>
  <si>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</si>
  <si>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</si>
  <si>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</si>
  <si>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</si>
  <si>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</si>
  <si>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</si>
  <si>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</si>
  <si>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</si>
  <si>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</si>
  <si>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</si>
  <si>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</si>
  <si>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</si>
  <si>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</si>
  <si>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</si>
  <si>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</si>
  <si>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</si>
  <si>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</si>
  <si>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</si>
  <si>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</si>
  <si>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</si>
  <si>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</si>
  <si>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</si>
  <si>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</si>
  <si>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</si>
  <si>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</si>
  <si>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</si>
  <si>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</si>
  <si>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</si>
  <si>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</si>
  <si>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</si>
  <si>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</si>
  <si>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</si>
  <si>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</si>
  <si>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</si>
  <si>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</si>
  <si>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</si>
  <si>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</si>
  <si>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</si>
  <si>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</si>
  <si>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</si>
  <si>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</si>
  <si>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</si>
  <si>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</si>
  <si>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</si>
  <si>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</si>
  <si>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</si>
  <si>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</si>
  <si>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</si>
  <si>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</si>
  <si>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</si>
  <si>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</si>
  <si>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</si>
  <si>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</si>
  <si>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</si>
  <si>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</si>
  <si>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</si>
  <si>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</si>
  <si>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</si>
  <si>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</si>
  <si>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</si>
  <si>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</si>
  <si>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</si>
  <si>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</si>
  <si>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</si>
  <si>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</si>
  <si>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</si>
  <si>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</si>
  <si>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</si>
  <si>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</si>
  <si>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</si>
  <si>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</si>
  <si>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</si>
  <si>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</si>
  <si>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</si>
  <si>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</si>
  <si>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</si>
  <si>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</si>
  <si>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</si>
  <si>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</si>
  <si>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</si>
  <si>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</si>
  <si>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</si>
  <si>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</si>
  <si>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</si>
  <si>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</si>
  <si>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</si>
  <si>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</si>
  <si>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</si>
  <si>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</si>
  <si>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</si>
  <si>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</si>
  <si>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</si>
  <si>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</si>
  <si>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</si>
  <si>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</si>
  <si>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</si>
  <si>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</si>
  <si>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</si>
  <si>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</si>
  <si>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</si>
  <si>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</si>
  <si>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</si>
  <si>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</si>
  <si>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</si>
  <si>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</si>
  <si>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</si>
  <si>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</si>
  <si>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</si>
  <si>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</si>
  <si>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</si>
  <si>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</si>
  <si>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</si>
  <si>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</si>
  <si>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</si>
  <si>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</si>
  <si>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</si>
  <si>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</si>
  <si>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</si>
  <si>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</si>
  <si>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</si>
  <si>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</si>
  <si>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</si>
  <si>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</si>
  <si>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</si>
  <si>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</si>
  <si>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</si>
  <si>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</si>
  <si>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</si>
  <si>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</si>
  <si>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</si>
  <si>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</si>
  <si>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</si>
  <si>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</si>
  <si>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</si>
  <si>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</si>
  <si>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</si>
  <si>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</si>
  <si>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</si>
  <si>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</si>
  <si>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</si>
  <si>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</si>
  <si>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</si>
  <si>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</si>
  <si>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</si>
  <si>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</si>
  <si>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</si>
  <si>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</si>
  <si>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</si>
  <si>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</si>
  <si>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</si>
  <si>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</si>
  <si>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</si>
  <si>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</si>
  <si>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</si>
  <si>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</si>
  <si>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</si>
  <si>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</si>
  <si>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</si>
  <si>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</si>
  <si>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</si>
  <si>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</si>
  <si>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</si>
  <si>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</si>
  <si>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</si>
  <si>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</si>
  <si>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</si>
  <si>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</si>
  <si>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</si>
  <si>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</si>
  <si>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</si>
  <si>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</si>
  <si>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</si>
  <si>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</si>
  <si>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</si>
  <si>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</si>
  <si>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</si>
  <si>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</si>
  <si>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</si>
  <si>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</si>
  <si>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</si>
  <si>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</si>
  <si>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</si>
  <si>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</si>
  <si>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</si>
  <si>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</si>
  <si>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</si>
  <si>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</si>
  <si>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</si>
  <si>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</si>
  <si>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</si>
  <si>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</si>
  <si>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</si>
  <si>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</si>
  <si>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</si>
  <si>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</si>
  <si>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</si>
  <si>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</si>
  <si>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</si>
  <si>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</si>
  <si>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</si>
  <si>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</si>
  <si>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</si>
  <si>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</si>
  <si>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</si>
  <si>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</si>
  <si>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</si>
  <si>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</si>
  <si>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</si>
  <si>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</si>
  <si>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</si>
  <si>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</si>
  <si>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</si>
  <si>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</si>
  <si>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</si>
  <si>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</si>
  <si>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</si>
  <si>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</si>
  <si>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</si>
  <si>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</si>
  <si>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</si>
  <si>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</si>
  <si>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</si>
  <si>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</si>
  <si>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</si>
  <si>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</si>
  <si>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</si>
  <si>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</si>
  <si>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</si>
  <si>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</si>
  <si>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</si>
  <si>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</si>
  <si>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</si>
  <si>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</si>
  <si>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</si>
  <si>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</si>
  <si>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</si>
  <si>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</si>
  <si>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</si>
  <si>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</si>
  <si>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</si>
  <si>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</si>
  <si>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</si>
  <si>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</si>
  <si>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</si>
  <si>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</si>
  <si>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</si>
  <si>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</si>
  <si>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</si>
  <si>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</si>
  <si>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</si>
  <si>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</si>
  <si>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</si>
  <si>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</si>
  <si>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</si>
  <si>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</si>
  <si>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</si>
  <si>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</si>
  <si>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</si>
  <si>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</si>
  <si>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</si>
  <si>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</si>
  <si>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</si>
  <si>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</si>
  <si>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</si>
  <si>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</si>
  <si>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</si>
  <si>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</si>
  <si>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</si>
  <si>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</si>
  <si>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</si>
  <si>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</si>
  <si>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</si>
  <si>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</si>
  <si>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</si>
  <si>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</si>
  <si>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</si>
  <si>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</si>
  <si>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</si>
  <si>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</si>
  <si>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</si>
  <si>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</si>
  <si>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</si>
  <si>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</si>
  <si>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</si>
  <si>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</si>
  <si>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</si>
  <si>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</si>
  <si>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</si>
  <si>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</si>
  <si>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</si>
  <si>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</si>
  <si>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</si>
  <si>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</si>
  <si>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</si>
  <si>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</si>
  <si>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</si>
  <si>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</si>
  <si>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</si>
  <si>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</si>
  <si>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</si>
  <si>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</si>
  <si>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</si>
  <si>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</si>
  <si>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</si>
  <si>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</si>
  <si>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</si>
  <si>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</si>
  <si>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</si>
  <si>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</si>
  <si>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</si>
  <si>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</si>
  <si>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</si>
  <si>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</si>
  <si>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</si>
  <si>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</si>
  <si>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</si>
  <si>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</si>
  <si>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</si>
  <si>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</si>
  <si>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</si>
  <si>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</si>
  <si>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</si>
  <si>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</si>
  <si>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</si>
  <si>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</si>
  <si>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</si>
  <si>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</si>
  <si>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</si>
  <si>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</si>
  <si>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</si>
  <si>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</si>
  <si>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</si>
  <si>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</si>
  <si>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</si>
  <si>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</si>
  <si>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</si>
  <si>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</si>
  <si>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</si>
  <si>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</si>
  <si>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</si>
  <si>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</si>
  <si>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</si>
  <si>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</si>
  <si>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</si>
  <si>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</si>
  <si>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</si>
  <si>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</si>
  <si>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</si>
  <si>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</si>
  <si>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</si>
  <si>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</si>
  <si>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</si>
  <si>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</si>
  <si>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</si>
  <si>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</si>
  <si>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</si>
  <si>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</si>
  <si>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</si>
  <si>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</si>
  <si>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</si>
  <si>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</si>
  <si>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</si>
  <si>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</si>
  <si>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</si>
  <si>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</si>
  <si>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</si>
  <si>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</si>
  <si>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</si>
  <si>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</si>
  <si>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</si>
  <si>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</si>
  <si>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</si>
  <si>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</si>
  <si>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</si>
  <si>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</si>
  <si>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</si>
  <si>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</si>
  <si>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</si>
  <si>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</si>
  <si>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</si>
  <si>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</si>
  <si>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</si>
  <si>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ABA_WB_MBW_F_AIAOV1.0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</si>
  <si>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fed abalones</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</si>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</sst>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210501</xdr:rowOff>
    </xdr:from>
    <xdr:to>
      <xdr:col>28</xdr:col>
      <xdr:colOff>0</xdr:colOff>
      <xdr:row>57</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4814"/>
          <a:ext cx="7429500" cy="1200531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617855</xdr:colOff>
      <xdr:row>2</xdr:row>
      <xdr:rowOff>2672</xdr:rowOff>
    </xdr:from>
    <xdr:to>
      <xdr:col>23</xdr:col>
      <xdr:colOff>607219</xdr:colOff>
      <xdr:row>70</xdr:row>
      <xdr:rowOff>206216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690793" y="431297"/>
          <a:ext cx="7418864" cy="1418148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15715</xdr:colOff>
      <xdr:row>1</xdr:row>
      <xdr:rowOff>206689</xdr:rowOff>
    </xdr:from>
    <xdr:to>
      <xdr:col>44</xdr:col>
      <xdr:colOff>19729</xdr:colOff>
      <xdr:row>139</xdr:row>
      <xdr:rowOff>23812</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210090" y="421002"/>
              <a:ext cx="8052639" cy="29392248"/>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210090" y="421002"/>
              <a:ext cx="8052639" cy="29392248"/>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50" totalsRowShown="0" headerRowDxfId="70" dataDxfId="68" headerRowBorderDxfId="69" tableBorderDxfId="67" totalsRowBorderDxfId="66">
  <autoFilter ref="Y33:AC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9">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96DefcLA9Z3HN94b11PHHWd6YISaXyiOMPo43iletSAyMi4Mzot1s74RD0CShU3MNIcuTVu8Zc1I9IKuaLNYyw==" saltValue="rctxDjxWeKQ96E+9c8z1u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50" si="0">(VLOOKUP(E34,$C$4:$J$29,4,0))*(VLOOKUP(E34,$C$4:$J$29,5,0))*F34*100</f>
        <v>#N/A</v>
      </c>
      <c r="AA34" s="48" t="e">
        <f>(VLOOKUP(E34,Table6[#All],4,0))/(VLOOKUP(E34,Table6[#All],6,0))*F34</f>
        <v>#N/A</v>
      </c>
      <c r="AB34" s="49" t="e">
        <f>(VLOOKUP(E34,Table6[#All],3,0))/(VLOOKUP(E34,Table6[#All],7,0))*F34</f>
        <v>#N/A</v>
      </c>
      <c r="AC34" s="15" t="e">
        <f t="shared" ref="AC34:AC50" si="1">(VLOOKUP(E34,$C$4:$J$29,5,0))*F34</f>
        <v>#N/A</v>
      </c>
    </row>
    <row r="35" spans="3:29" x14ac:dyDescent="0.4">
      <c r="C35" s="31"/>
      <c r="D35" s="237"/>
      <c r="E35" s="31"/>
      <c r="F35" s="238"/>
      <c r="G35" s="239"/>
      <c r="J35" s="42"/>
      <c r="K35" s="15"/>
      <c r="Y35" s="46" t="e">
        <f t="shared" ref="Y35:Y50"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sheetData>
  <sheetProtection algorithmName="SHA-512" hashValue="UkEGmqToMTMWZv6W2sPLa7syK8EJIB1V3J8/h6ocs0zWukFhUsXsC0KDRykZAky6wWIE7tOZdpvxWQaio40vyQ==" saltValue="diLswXPnwb5aer7Ysxy8Yg==" spinCount="100000" sheet="1" objects="1" scenarios="1"/>
  <phoneticPr fontId="6" type="noConversion"/>
  <dataValidations count="3">
    <dataValidation type="list" allowBlank="1" showInputMessage="1" showErrorMessage="1" sqref="E34:E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C34:C50</xm:sqref>
        </x14:dataValidation>
        <x14:dataValidation type="list" allowBlank="1" showInputMessage="1" showErrorMessage="1" xr:uid="{57949A3C-05D3-4926-9C12-7F12A470D122}">
          <x14:formula1>
            <xm:f>'Dropdown tables - Production'!$D$2:$D$77</xm:f>
          </x14:formula1>
          <xm:sqref>D34:D50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uX06NMdgmNkvFMURCjsfPjLLexxmeCOTgVtIcQVEM59PRNQyM/yS7QZ2R9cpuYhXBTmOWlENzFbxC7tgqPQVCw==" saltValue="YeE/JnxqibVQIhYEbhUtc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"Antibiotic")/Table126[[#This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"Antibiotic")/Table126[[#This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"Antibiotic")/Table126[[#This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"Antibiotic")/Table126[[#This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"Antibiotic")/Table126[[#This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"Antibiotic")/Table126[[#This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"Antibiotic")/Table126[[#This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"Antibiotic")/Table126[[#This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"Antibiotic")/Table126[[#This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"Antibiotic")/Table126[[#This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"Antibiotic")/Table126[[#This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"Antibiotic")/Table126[[#This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"Antibiotic")/Table126[[#This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"Antibiotic")/Table126[[#This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"Antibiotic")/Table126[[#This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"Antibiotic")/Table126[[#This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"Antibiotic")/Table126[[#This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"Antibiotic")/Table126[[#This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"Antibiotic")/Table126[[#This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"Antibiotic")/Table126[[#This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"Antibiotic")/Table126[[#This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"Antibiotic")/Table126[[#This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"Antibiotic")/Table126[[#This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ymLoH+q2vtL0t/BETx/PVawqPJp4USq08FYbZ9oYFZUfZOfRbvHDxQLM90e+wMdrC19pYWU+L1Wk5qpEfX5KnQ==" saltValue="Lid8ZUjvF+WBQh/4q2vuEA=="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x14ac:dyDescent="0.4">
      <c r="B8" s="13" t="s">
        <v>14</v>
      </c>
      <c r="C8" s="13" t="s">
        <v>10</v>
      </c>
      <c r="D8" s="346" t="s">
        <v>15</v>
      </c>
      <c r="E8" s="246"/>
      <c r="F8" s="152"/>
      <c r="G8" s="152"/>
      <c r="H8" s="20"/>
      <c r="I8" s="20"/>
    </row>
    <row r="9" spans="2:9"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0heTjkOQH4TZAYzulYl/ntt3+WHeLflqgmLbTGhOXRH2uZEfwBQdw69PPZxvHlVgLM9yYacmc4RMA5v55PGvTA==" saltValue="3Y5btcVXc58qNUqgcb1wfg=="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J9fVge4lBet/6st53KMKa8pzWa9wAgLza51AEPt4glQBWJk9ZPPwpFtyZZOXHQ1L8DbA26PLi/efMiaKB3uTlw==" saltValue="5lhFfZ7UlgwNvZTP4LCUpg=="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ToV8SF8xOu6uiVlfi98/QkfFJApUvLrH+ayNmludsMW98k5sqpIamVOSxBzusGeSEsCvv5zLxmWHhaIBTDX/gA==" saltValue="SVv84lzF5iwrLfcFireh+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8493CF2B-CCA6-4C38-B7FB-0AFD61CD7F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CA3EA93C-ECBC-4B88-AF0A-593021804B71}">
  <ds:schemaRefs>
    <ds:schemaRef ds:uri="3a13e49e-2ea0-4be7-98e3-a344c68ac746"/>
    <ds:schemaRef ds:uri="http://purl.org/dc/dcmitype/"/>
    <ds:schemaRef ds:uri="http://schemas.openxmlformats.org/package/2006/metadata/core-properties"/>
    <ds:schemaRef ds:uri="http://purl.org/dc/elements/1.1/"/>
    <ds:schemaRef ds:uri="http://purl.org/dc/terms/"/>
    <ds:schemaRef ds:uri="http://www.w3.org/XML/1998/namespace"/>
    <ds:schemaRef ds:uri="http://schemas.microsoft.com/office/2006/documentManagement/types"/>
    <ds:schemaRef ds:uri="99ad40cc-680a-4aa6-833b-2b0486d3fb11"/>
    <ds:schemaRef ds:uri="http://schemas.microsoft.com/office/2006/metadata/properties"/>
    <ds:schemaRef ds:uri="http://schemas.microsoft.com/office/infopath/2007/PartnerControl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2025-11-07T16:21:54Z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